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0"/>
  </bookViews>
  <sheets>
    <sheet name="ПЛАН 2020-2021г" sheetId="1" r:id="rId1"/>
  </sheets>
  <definedNames>
    <definedName name="Excel_BuiltIn_Print_Area_1">#REF!</definedName>
    <definedName name="_xlnm.Print_Area" localSheetId="0">'ПЛАН 2020-2021г'!$A$1:$G$47</definedName>
  </definedNames>
  <calcPr fullCalcOnLoad="1"/>
</workbook>
</file>

<file path=xl/sharedStrings.xml><?xml version="1.0" encoding="utf-8"?>
<sst xmlns="http://schemas.openxmlformats.org/spreadsheetml/2006/main" count="58" uniqueCount="53">
  <si>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</si>
  <si>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</si>
  <si>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</si>
  <si>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</si>
  <si>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</si>
  <si>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</si>
  <si>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</si>
  <si>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</si>
  <si>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</si>
  <si>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</si>
  <si>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</si>
  <si>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</si>
  <si>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</si>
  <si>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</si>
  <si>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</si>
  <si>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</si>
  <si>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</si>
  <si>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</si>
  <si>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</si>
  <si>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</si>
  <si>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</si>
  <si>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</si>
  <si>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</si>
  <si>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</si>
  <si>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</si>
  <si>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</si>
  <si>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</si>
  <si>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</si>
  <si>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</si>
  <si>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ПЛАНОВЫЕ РАБОТЫ, ВСЕГО В Т.Ч.:</t>
  </si>
  <si>
    <t>Резерв на аварийно-восстановительный ремонт</t>
  </si>
  <si>
    <t>Сумма, руб.</t>
  </si>
  <si>
    <t>Подготовка ИТП к отопительному сезону</t>
  </si>
  <si>
    <t>______________________/                                   /</t>
  </si>
  <si>
    <t>ИТП- 1 шт.</t>
  </si>
  <si>
    <t>Председатель правления  МКД "Полякова, 28А"</t>
  </si>
  <si>
    <t>Полякова, 28А</t>
  </si>
  <si>
    <t>Благоустройство (посадка деревьев, кустарников, газона)</t>
  </si>
  <si>
    <t xml:space="preserve"> Директор :____________________/А.А. Киршен/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</si>
  <si>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</si>
  <si>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8</t>
  </si>
  <si>
    <t>Ремонт(чистка) теплообменника</t>
  </si>
  <si>
    <t xml:space="preserve">Замена крана шарового </t>
  </si>
  <si>
    <t xml:space="preserve">Замена крана шарового Du 50 и обратного клапана на подаче ГВС после теплообменника в ИТП </t>
  </si>
  <si>
    <t>Установка крана шарового</t>
  </si>
  <si>
    <t xml:space="preserve">Установка крана шарового Du 15 специального ( для датчика давления) на подающий трубопровод и установка крана шарового Du 15 для датчика давления на обратный трубопровод в ИТП.  </t>
  </si>
  <si>
    <t>Поверка приборов</t>
  </si>
  <si>
    <t>Поверка преобразователя расхода Питерфлоу-РС Du 50 мм.-ИТП. (2 шт.)</t>
  </si>
  <si>
    <t>Ремонт подъездных цифр.</t>
  </si>
  <si>
    <t>Ремонт нумерации подъездных цифр-2 шт.</t>
  </si>
  <si>
    <t>Ежегодная замена термометров ТТЖ-150  по требованию правил эксплуатации энерго установок - 10 шт</t>
  </si>
  <si>
    <t>Ежегодная замена манометров МПЗ-У ру16  по требованию правил эксплуатации энерго установок - 10 шт</t>
  </si>
  <si>
    <t>Замена трехходовых кранов на новые, шаровые ду-15 -5 шт.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</si>
</sst>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1" xfId="53" applyNumberFormat="1" applyFont="1" applyFill="1" applyBorder="1" applyAlignment="1">
      <alignment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91" fontId="21" fillId="0" borderId="13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9" fillId="0" borderId="0" xfId="53" applyNumberFormat="1" applyFont="1" applyBorder="1" applyAlignment="1">
      <alignment horizontal="center" vertical="center" wrapText="1"/>
      <protection/>
    </xf>
    <xf numFmtId="0" fontId="25" fillId="0" borderId="14" xfId="53" applyNumberFormat="1" applyFont="1" applyBorder="1" applyAlignment="1">
      <alignment horizontal="center" vertical="center" wrapText="1"/>
      <protection/>
    </xf>
    <xf numFmtId="193" fontId="21" fillId="0" borderId="15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53" applyNumberFormat="1" applyFont="1" applyBorder="1" applyAlignment="1">
      <alignment horizontal="center" vertical="center" wrapText="1"/>
      <protection/>
    </xf>
    <xf numFmtId="1" fontId="23" fillId="0" borderId="19" xfId="53" applyNumberFormat="1" applyFont="1" applyBorder="1" applyAlignment="1">
      <alignment horizontal="center" vertical="center" wrapText="1"/>
      <protection/>
    </xf>
    <xf numFmtId="191" fontId="21" fillId="0" borderId="13" xfId="53" applyNumberFormat="1" applyFont="1" applyFill="1" applyBorder="1" applyAlignment="1">
      <alignment vertical="center"/>
      <protection/>
    </xf>
    <xf numFmtId="191" fontId="21" fillId="0" borderId="13" xfId="53" applyNumberFormat="1" applyFont="1" applyFill="1" applyBorder="1" applyAlignment="1">
      <alignment horizontal="right" vertical="center"/>
      <protection/>
    </xf>
    <xf numFmtId="191" fontId="21" fillId="0" borderId="19" xfId="53" applyNumberFormat="1" applyFont="1" applyFill="1" applyBorder="1" applyAlignment="1">
      <alignment horizontal="right" vertical="center"/>
      <protection/>
    </xf>
    <xf numFmtId="0" fontId="21" fillId="0" borderId="20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182" fontId="24" fillId="0" borderId="21" xfId="0" applyNumberFormat="1" applyFont="1" applyBorder="1" applyAlignment="1">
      <alignment horizontal="center" vertical="center" wrapText="1"/>
    </xf>
    <xf numFmtId="182" fontId="24" fillId="0" borderId="22" xfId="0" applyNumberFormat="1" applyFont="1" applyFill="1" applyBorder="1" applyAlignment="1">
      <alignment horizontal="center" vertical="center" wrapText="1"/>
    </xf>
    <xf numFmtId="193" fontId="33" fillId="0" borderId="23" xfId="53" applyNumberFormat="1" applyFont="1" applyFill="1" applyBorder="1" applyAlignment="1">
      <alignment horizontal="center" vertical="center" wrapText="1"/>
      <protection/>
    </xf>
    <xf numFmtId="191" fontId="21" fillId="0" borderId="24" xfId="53" applyNumberFormat="1" applyFont="1" applyFill="1" applyBorder="1" applyAlignment="1">
      <alignment vertical="center"/>
      <protection/>
    </xf>
    <xf numFmtId="0" fontId="21" fillId="0" borderId="25" xfId="53" applyFont="1" applyBorder="1" applyAlignment="1">
      <alignment horizontal="center" vertical="center"/>
      <protection/>
    </xf>
    <xf numFmtId="190" fontId="29" fillId="0" borderId="26" xfId="53" applyNumberFormat="1" applyFont="1" applyBorder="1" applyAlignment="1">
      <alignment horizontal="center" vertical="center" wrapText="1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0" fontId="29" fillId="0" borderId="28" xfId="53" applyFont="1" applyBorder="1" applyAlignment="1">
      <alignment horizontal="center" vertical="center"/>
      <protection/>
    </xf>
    <xf numFmtId="0" fontId="21" fillId="0" borderId="29" xfId="53" applyFont="1" applyBorder="1" applyAlignment="1">
      <alignment horizontal="center" vertical="center"/>
      <protection/>
    </xf>
    <xf numFmtId="190" fontId="29" fillId="0" borderId="30" xfId="53" applyNumberFormat="1" applyFont="1" applyBorder="1" applyAlignment="1">
      <alignment horizontal="center" vertical="center" wrapText="1"/>
      <protection/>
    </xf>
    <xf numFmtId="0" fontId="21" fillId="0" borderId="31" xfId="53" applyFont="1" applyBorder="1" applyAlignment="1">
      <alignment vertical="center"/>
      <protection/>
    </xf>
    <xf numFmtId="191" fontId="21" fillId="0" borderId="13" xfId="0" applyNumberFormat="1" applyFont="1" applyFill="1" applyBorder="1" applyAlignment="1">
      <alignment horizontal="right"/>
    </xf>
    <xf numFmtId="191" fontId="30" fillId="0" borderId="32" xfId="0" applyNumberFormat="1" applyFont="1" applyFill="1" applyBorder="1" applyAlignment="1">
      <alignment horizontal="right"/>
    </xf>
    <xf numFmtId="191" fontId="32" fillId="0" borderId="24" xfId="0" applyNumberFormat="1" applyFont="1" applyFill="1" applyBorder="1" applyAlignment="1">
      <alignment horizontal="right"/>
    </xf>
    <xf numFmtId="190" fontId="42" fillId="0" borderId="33" xfId="53" applyNumberFormat="1" applyFont="1" applyBorder="1" applyAlignment="1">
      <alignment horizontal="center" vertical="center" wrapText="1"/>
      <protection/>
    </xf>
    <xf numFmtId="190" fontId="42" fillId="0" borderId="22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center" vertical="center" wrapText="1"/>
      <protection/>
    </xf>
    <xf numFmtId="182" fontId="43" fillId="0" borderId="1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91" fontId="24" fillId="0" borderId="13" xfId="53" applyNumberFormat="1" applyFont="1" applyBorder="1" applyAlignment="1">
      <alignment horizontal="right" vertical="center" wrapText="1"/>
      <protection/>
    </xf>
    <xf numFmtId="182" fontId="43" fillId="0" borderId="21" xfId="0" applyNumberFormat="1" applyFont="1" applyBorder="1" applyAlignment="1">
      <alignment horizontal="right"/>
    </xf>
    <xf numFmtId="182" fontId="32" fillId="0" borderId="34" xfId="0" applyNumberFormat="1" applyFont="1" applyBorder="1" applyAlignment="1">
      <alignment horizontal="right"/>
    </xf>
    <xf numFmtId="182" fontId="43" fillId="0" borderId="10" xfId="0" applyNumberFormat="1" applyFont="1" applyBorder="1" applyAlignment="1">
      <alignment horizontal="right"/>
    </xf>
    <xf numFmtId="182" fontId="43" fillId="0" borderId="21" xfId="53" applyNumberFormat="1" applyFont="1" applyBorder="1" applyAlignment="1">
      <alignment horizontal="center" vertical="center" wrapText="1"/>
      <protection/>
    </xf>
    <xf numFmtId="182" fontId="24" fillId="0" borderId="34" xfId="53" applyNumberFormat="1" applyFont="1" applyBorder="1" applyAlignment="1">
      <alignment horizontal="center" vertical="center" wrapText="1"/>
      <protection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3" fillId="0" borderId="21" xfId="0" applyNumberFormat="1" applyFont="1" applyFill="1" applyBorder="1" applyAlignment="1">
      <alignment/>
    </xf>
    <xf numFmtId="182" fontId="24" fillId="0" borderId="34" xfId="0" applyNumberFormat="1" applyFont="1" applyFill="1" applyBorder="1" applyAlignment="1">
      <alignment/>
    </xf>
    <xf numFmtId="182" fontId="43" fillId="0" borderId="10" xfId="53" applyNumberFormat="1" applyFont="1" applyBorder="1" applyAlignment="1">
      <alignment vertical="center" wrapText="1"/>
      <protection/>
    </xf>
    <xf numFmtId="182" fontId="43" fillId="0" borderId="21" xfId="53" applyNumberFormat="1" applyFont="1" applyBorder="1" applyAlignment="1">
      <alignment vertical="center" wrapText="1"/>
      <protection/>
    </xf>
    <xf numFmtId="182" fontId="24" fillId="0" borderId="34" xfId="53" applyNumberFormat="1" applyFont="1" applyBorder="1" applyAlignment="1">
      <alignment vertical="center" wrapText="1"/>
      <protection/>
    </xf>
    <xf numFmtId="182" fontId="44" fillId="0" borderId="21" xfId="0" applyNumberFormat="1" applyFont="1" applyBorder="1" applyAlignment="1">
      <alignment/>
    </xf>
    <xf numFmtId="182" fontId="0" fillId="0" borderId="34" xfId="0" applyNumberFormat="1" applyFont="1" applyBorder="1" applyAlignment="1">
      <alignment/>
    </xf>
    <xf numFmtId="191" fontId="24" fillId="0" borderId="19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3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3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6" xfId="53" applyNumberFormat="1" applyFont="1" applyBorder="1" applyAlignment="1">
      <alignment horizontal="center" vertical="center" wrapText="1"/>
      <protection/>
    </xf>
    <xf numFmtId="0" fontId="20" fillId="0" borderId="37" xfId="53" applyFont="1" applyBorder="1" applyAlignment="1">
      <alignment horizontal="center" vertical="center" wrapText="1"/>
      <protection/>
    </xf>
    <xf numFmtId="182" fontId="43" fillId="0" borderId="12" xfId="53" applyNumberFormat="1" applyFont="1" applyBorder="1" applyAlignment="1">
      <alignment vertical="center" wrapText="1"/>
      <protection/>
    </xf>
    <xf numFmtId="182" fontId="43" fillId="0" borderId="38" xfId="53" applyNumberFormat="1" applyFont="1" applyBorder="1" applyAlignment="1">
      <alignment vertical="center" wrapText="1"/>
      <protection/>
    </xf>
    <xf numFmtId="182" fontId="44" fillId="0" borderId="38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49" fontId="21" fillId="0" borderId="33" xfId="53" applyNumberFormat="1" applyFont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182" fontId="24" fillId="0" borderId="38" xfId="0" applyNumberFormat="1" applyFont="1" applyBorder="1" applyAlignment="1">
      <alignment horizontal="center" vertical="center" wrapText="1"/>
    </xf>
    <xf numFmtId="0" fontId="21" fillId="0" borderId="18" xfId="53" applyFont="1" applyBorder="1" applyAlignment="1">
      <alignment horizontal="center" vertical="center"/>
      <protection/>
    </xf>
    <xf numFmtId="4" fontId="31" fillId="0" borderId="13" xfId="53" applyNumberFormat="1" applyFont="1" applyFill="1" applyBorder="1" applyAlignment="1">
      <alignment horizontal="center" vertical="center"/>
      <protection/>
    </xf>
    <xf numFmtId="4" fontId="21" fillId="0" borderId="13" xfId="53" applyNumberFormat="1" applyFont="1" applyFill="1" applyBorder="1" applyAlignment="1">
      <alignment horizontal="center" vertical="center"/>
      <protection/>
    </xf>
    <xf numFmtId="4" fontId="21" fillId="0" borderId="19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Border="1" applyAlignment="1">
      <alignment horizontal="center" vertical="center" wrapText="1"/>
      <protection/>
    </xf>
    <xf numFmtId="4" fontId="21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Border="1" applyAlignment="1">
      <alignment horizontal="center" vertical="center" wrapText="1"/>
      <protection/>
    </xf>
    <xf numFmtId="4" fontId="30" fillId="0" borderId="34" xfId="53" applyNumberFormat="1" applyFont="1" applyFill="1" applyBorder="1" applyAlignment="1">
      <alignment horizontal="center" vertical="center" wrapText="1"/>
      <protection/>
    </xf>
    <xf numFmtId="4" fontId="27" fillId="0" borderId="34" xfId="53" applyNumberFormat="1" applyFont="1" applyFill="1" applyBorder="1" applyAlignment="1">
      <alignment horizontal="center" vertical="center" wrapText="1"/>
      <protection/>
    </xf>
    <xf numFmtId="4" fontId="27" fillId="24" borderId="34" xfId="53" applyNumberFormat="1" applyFont="1" applyFill="1" applyBorder="1" applyAlignment="1">
      <alignment horizontal="center" vertical="center" wrapText="1"/>
      <protection/>
    </xf>
    <xf numFmtId="4" fontId="27" fillId="24" borderId="34" xfId="0" applyNumberFormat="1" applyFont="1" applyFill="1" applyBorder="1" applyAlignment="1">
      <alignment horizontal="center" vertical="center"/>
    </xf>
    <xf numFmtId="4" fontId="34" fillId="24" borderId="34" xfId="53" applyNumberFormat="1" applyFont="1" applyFill="1" applyBorder="1" applyAlignment="1">
      <alignment horizontal="center" vertical="center" wrapText="1"/>
      <protection/>
    </xf>
    <xf numFmtId="0" fontId="21" fillId="0" borderId="21" xfId="53" applyFont="1" applyBorder="1" applyAlignment="1">
      <alignment horizontal="center" vertical="center" wrapText="1" shrinkToFit="1"/>
      <protection/>
    </xf>
    <xf numFmtId="4" fontId="27" fillId="24" borderId="23" xfId="53" applyNumberFormat="1" applyFont="1" applyFill="1" applyBorder="1" applyAlignment="1">
      <alignment horizontal="center" vertical="center" wrapText="1"/>
      <protection/>
    </xf>
    <xf numFmtId="182" fontId="43" fillId="0" borderId="21" xfId="0" applyNumberFormat="1" applyFont="1" applyBorder="1" applyAlignment="1">
      <alignment horizontal="left"/>
    </xf>
    <xf numFmtId="0" fontId="37" fillId="0" borderId="39" xfId="53" applyFont="1" applyBorder="1" applyAlignment="1">
      <alignment horizontal="left" vertical="center" wrapText="1"/>
      <protection/>
    </xf>
    <xf numFmtId="0" fontId="37" fillId="0" borderId="32" xfId="53" applyFont="1" applyBorder="1" applyAlignment="1">
      <alignment horizontal="left" vertical="center" wrapText="1"/>
      <protection/>
    </xf>
    <xf numFmtId="0" fontId="24" fillId="24" borderId="39" xfId="0" applyFont="1" applyFill="1" applyBorder="1" applyAlignment="1">
      <alignment horizontal="left" vertical="center" wrapText="1"/>
    </xf>
    <xf numFmtId="0" fontId="21" fillId="24" borderId="32" xfId="0" applyFont="1" applyFill="1" applyBorder="1" applyAlignment="1">
      <alignment horizontal="left" vertical="center" wrapText="1"/>
    </xf>
    <xf numFmtId="0" fontId="37" fillId="24" borderId="39" xfId="0" applyFont="1" applyFill="1" applyBorder="1" applyAlignment="1">
      <alignment horizontal="left" vertical="center" wrapText="1"/>
    </xf>
    <xf numFmtId="0" fontId="37" fillId="24" borderId="32" xfId="0" applyFont="1" applyFill="1" applyBorder="1" applyAlignment="1">
      <alignment horizontal="left" vertical="center" wrapText="1"/>
    </xf>
    <xf numFmtId="0" fontId="24" fillId="0" borderId="39" xfId="53" applyFont="1" applyBorder="1" applyAlignment="1">
      <alignment horizontal="left" vertical="center" wrapText="1"/>
      <protection/>
    </xf>
    <xf numFmtId="0" fontId="21" fillId="0" borderId="32" xfId="53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24" fillId="24" borderId="21" xfId="0" applyFont="1" applyFill="1" applyBorder="1" applyAlignment="1">
      <alignment horizontal="left" vertical="top" wrapText="1"/>
    </xf>
    <xf numFmtId="0" fontId="37" fillId="24" borderId="39" xfId="53" applyFont="1" applyFill="1" applyBorder="1" applyAlignment="1">
      <alignment horizontal="left" vertical="center" wrapText="1"/>
      <protection/>
    </xf>
    <xf numFmtId="0" fontId="37" fillId="24" borderId="32" xfId="53" applyFont="1" applyFill="1" applyBorder="1" applyAlignment="1">
      <alignment horizontal="left" vertical="center" wrapText="1"/>
      <protection/>
    </xf>
    <xf numFmtId="0" fontId="21" fillId="0" borderId="21" xfId="53" applyFont="1" applyBorder="1" applyAlignment="1">
      <alignment vertical="center" wrapText="1"/>
      <protection/>
    </xf>
    <xf numFmtId="0" fontId="19" fillId="0" borderId="0" xfId="0" applyFont="1" applyAlignment="1">
      <alignment horizontal="left" wrapText="1"/>
    </xf>
    <xf numFmtId="0" fontId="26" fillId="0" borderId="0" xfId="0" applyFont="1" applyAlignment="1">
      <alignment horizontal="right"/>
    </xf>
    <xf numFmtId="0" fontId="19" fillId="0" borderId="40" xfId="54" applyFont="1" applyBorder="1" applyAlignment="1">
      <alignment horizontal="center" vertical="center"/>
      <protection/>
    </xf>
    <xf numFmtId="0" fontId="19" fillId="0" borderId="41" xfId="54" applyFont="1" applyBorder="1" applyAlignment="1">
      <alignment horizontal="center" vertical="center"/>
      <protection/>
    </xf>
    <xf numFmtId="191" fontId="32" fillId="0" borderId="42" xfId="0" applyNumberFormat="1" applyFont="1" applyFill="1" applyBorder="1" applyAlignment="1">
      <alignment horizontal="center"/>
    </xf>
    <xf numFmtId="191" fontId="32" fillId="0" borderId="43" xfId="0" applyNumberFormat="1" applyFont="1" applyFill="1" applyBorder="1" applyAlignment="1">
      <alignment horizontal="center"/>
    </xf>
    <xf numFmtId="0" fontId="21" fillId="0" borderId="21" xfId="53" applyFont="1" applyFill="1" applyBorder="1" applyAlignment="1">
      <alignment horizontal="left" vertical="center"/>
      <protection/>
    </xf>
    <xf numFmtId="0" fontId="21" fillId="0" borderId="39" xfId="53" applyFont="1" applyFill="1" applyBorder="1" applyAlignment="1">
      <alignment horizontal="left" vertical="center"/>
      <protection/>
    </xf>
    <xf numFmtId="0" fontId="21" fillId="24" borderId="21" xfId="53" applyFont="1" applyFill="1" applyBorder="1" applyAlignment="1">
      <alignment vertical="center" wrapText="1"/>
      <protection/>
    </xf>
    <xf numFmtId="0" fontId="21" fillId="24" borderId="21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1" fillId="0" borderId="33" xfId="53" applyFont="1" applyBorder="1" applyAlignment="1">
      <alignment horizontal="center" vertical="center"/>
      <protection/>
    </xf>
    <xf numFmtId="0" fontId="21" fillId="0" borderId="22" xfId="53" applyFont="1" applyBorder="1" applyAlignment="1">
      <alignment horizontal="center" vertical="center"/>
      <protection/>
    </xf>
    <xf numFmtId="0" fontId="21" fillId="0" borderId="44" xfId="53" applyFont="1" applyBorder="1" applyAlignment="1">
      <alignment horizontal="center" vertical="center"/>
      <protection/>
    </xf>
    <xf numFmtId="0" fontId="21" fillId="0" borderId="45" xfId="53" applyFont="1" applyFill="1" applyBorder="1" applyAlignment="1">
      <alignment horizontal="left" vertical="center"/>
      <protection/>
    </xf>
    <xf numFmtId="0" fontId="21" fillId="0" borderId="42" xfId="53" applyFont="1" applyFill="1" applyBorder="1" applyAlignment="1">
      <alignment horizontal="left" vertical="center"/>
      <protection/>
    </xf>
    <xf numFmtId="0" fontId="24" fillId="0" borderId="21" xfId="53" applyFont="1" applyBorder="1" applyAlignment="1">
      <alignment horizontal="center" vertical="top" wrapText="1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41" xfId="53" applyFont="1" applyBorder="1" applyAlignment="1">
      <alignment horizontal="center" vertical="center" wrapText="1"/>
      <protection/>
    </xf>
    <xf numFmtId="0" fontId="33" fillId="0" borderId="28" xfId="53" applyFont="1" applyBorder="1" applyAlignment="1">
      <alignment horizontal="center" vertical="center" wrapText="1"/>
      <protection/>
    </xf>
    <xf numFmtId="191" fontId="32" fillId="0" borderId="46" xfId="0" applyNumberFormat="1" applyFont="1" applyFill="1" applyBorder="1" applyAlignment="1">
      <alignment horizontal="center"/>
    </xf>
    <xf numFmtId="191" fontId="32" fillId="0" borderId="11" xfId="0" applyNumberFormat="1" applyFont="1" applyFill="1" applyBorder="1" applyAlignment="1">
      <alignment horizontal="center"/>
    </xf>
    <xf numFmtId="191" fontId="32" fillId="0" borderId="24" xfId="0" applyNumberFormat="1" applyFont="1" applyFill="1" applyBorder="1" applyAlignment="1">
      <alignment horizontal="center"/>
    </xf>
    <xf numFmtId="0" fontId="25" fillId="0" borderId="33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93" fontId="33" fillId="0" borderId="12" xfId="53" applyNumberFormat="1" applyFont="1" applyFill="1" applyBorder="1" applyAlignment="1">
      <alignment horizontal="center" vertical="center" wrapText="1"/>
      <protection/>
    </xf>
    <xf numFmtId="193" fontId="33" fillId="0" borderId="38" xfId="53" applyNumberFormat="1" applyFont="1" applyFill="1" applyBorder="1" applyAlignment="1">
      <alignment horizontal="center" vertical="center" wrapText="1"/>
      <protection/>
    </xf>
    <xf numFmtId="0" fontId="39" fillId="0" borderId="35" xfId="53" applyNumberFormat="1" applyFont="1" applyBorder="1" applyAlignment="1">
      <alignment horizontal="center" vertical="center" wrapText="1"/>
      <protection/>
    </xf>
    <xf numFmtId="0" fontId="39" fillId="0" borderId="28" xfId="53" applyNumberFormat="1" applyFont="1" applyBorder="1" applyAlignment="1">
      <alignment horizontal="center" vertical="center" wrapText="1"/>
      <protection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53" applyFont="1" applyBorder="1" applyAlignment="1">
      <alignment horizontal="center" vertical="center" wrapText="1" shrinkToFit="1"/>
      <protection/>
    </xf>
    <xf numFmtId="0" fontId="21" fillId="0" borderId="11" xfId="53" applyFont="1" applyBorder="1" applyAlignment="1">
      <alignment horizontal="center" vertical="center" wrapText="1" shrinkToFit="1"/>
      <protection/>
    </xf>
    <xf numFmtId="0" fontId="21" fillId="0" borderId="22" xfId="53" applyFont="1" applyBorder="1" applyAlignment="1">
      <alignment vertical="center" wrapText="1"/>
      <protection/>
    </xf>
    <xf numFmtId="0" fontId="37" fillId="0" borderId="21" xfId="53" applyFont="1" applyBorder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30" fillId="0" borderId="49" xfId="0" applyNumberFormat="1" applyFont="1" applyFill="1" applyBorder="1" applyAlignment="1">
      <alignment horizontal="center" vertical="center"/>
    </xf>
    <xf numFmtId="0" fontId="30" fillId="0" borderId="50" xfId="0" applyNumberFormat="1" applyFont="1" applyFill="1" applyBorder="1" applyAlignment="1">
      <alignment horizontal="center" vertical="center"/>
    </xf>
    <xf numFmtId="0" fontId="30" fillId="0" borderId="5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39" xfId="53" applyFont="1" applyFill="1" applyBorder="1" applyAlignment="1">
      <alignment horizontal="left" vertical="center"/>
      <protection/>
    </xf>
    <xf numFmtId="182" fontId="40" fillId="0" borderId="52" xfId="0" applyNumberFormat="1" applyFont="1" applyFill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4" fillId="0" borderId="32" xfId="53" applyFont="1" applyBorder="1" applyAlignment="1">
      <alignment horizontal="left" vertical="center" wrapText="1"/>
      <protection/>
    </xf>
    <xf numFmtId="0" fontId="21" fillId="24" borderId="21" xfId="0" applyFont="1" applyFill="1" applyBorder="1" applyAlignment="1">
      <alignment vertical="center" wrapText="1"/>
    </xf>
    <xf numFmtId="0" fontId="24" fillId="0" borderId="38" xfId="53" applyFont="1" applyBorder="1" applyAlignment="1">
      <alignment horizontal="left" vertical="top" wrapText="1"/>
      <protection/>
    </xf>
    <xf numFmtId="0" fontId="37" fillId="0" borderId="45" xfId="53" applyFont="1" applyBorder="1" applyAlignment="1">
      <alignment horizontal="center" vertical="top" wrapText="1"/>
      <protection/>
    </xf>
    <xf numFmtId="0" fontId="37" fillId="0" borderId="55" xfId="53" applyFont="1" applyBorder="1" applyAlignment="1">
      <alignment horizontal="center" vertical="top" wrapText="1"/>
      <protection/>
    </xf>
    <xf numFmtId="0" fontId="37" fillId="24" borderId="21" xfId="53" applyFont="1" applyFill="1" applyBorder="1" applyAlignment="1">
      <alignment horizontal="left" vertical="center" wrapText="1"/>
      <protection/>
    </xf>
    <xf numFmtId="0" fontId="24" fillId="0" borderId="39" xfId="53" applyFont="1" applyBorder="1" applyAlignment="1">
      <alignment vertical="top" wrapText="1"/>
      <protection/>
    </xf>
    <xf numFmtId="0" fontId="24" fillId="0" borderId="32" xfId="53" applyFont="1" applyBorder="1" applyAlignment="1">
      <alignment vertical="top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25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8877300" y="98488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8877300" y="98488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8877300" y="12353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8877300" y="1235392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8877300" y="97345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8877300" y="97345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8877300" y="98488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8877300" y="98488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8877300" y="97345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8877300" y="97345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8877300" y="98488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8877300" y="98488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8877300" y="96107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8877300" y="96107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8877300" y="97345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8877300" y="97345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7"/>
  <sheetViews>
    <sheetView tabSelected="1" view="pageBreakPreview" zoomScaleSheetLayoutView="100" zoomScalePageLayoutView="0" workbookViewId="0" topLeftCell="A28">
      <selection activeCell="D23" sqref="D23:E23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7.25390625" style="0" customWidth="1"/>
    <col min="6" max="6" width="11.00390625" style="11" customWidth="1"/>
    <col min="7" max="7" width="20.75390625" style="11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148" t="s">
        <v>1</v>
      </c>
      <c r="B1" s="148"/>
      <c r="C1" s="148"/>
      <c r="D1" s="148"/>
      <c r="E1" s="148"/>
      <c r="F1" s="148"/>
      <c r="G1" s="148"/>
    </row>
    <row r="2" spans="1:7" ht="23.25" customHeight="1">
      <c r="A2" s="113" t="s">
        <v>35</v>
      </c>
      <c r="B2" s="113"/>
      <c r="C2" s="113"/>
      <c r="D2" s="113"/>
      <c r="E2" s="113"/>
      <c r="F2" s="113"/>
      <c r="G2" s="113"/>
    </row>
    <row r="3" spans="1:7" ht="27.75" customHeight="1">
      <c r="A3" s="113" t="s">
        <v>33</v>
      </c>
      <c r="B3" s="113"/>
      <c r="C3" s="113"/>
      <c r="D3" s="113"/>
      <c r="E3" s="113"/>
      <c r="F3" s="113"/>
      <c r="G3" s="113"/>
    </row>
    <row r="4" spans="1:7" ht="27.75" customHeight="1" thickBot="1">
      <c r="A4" s="152"/>
      <c r="B4" s="152"/>
      <c r="C4" s="152"/>
      <c r="D4" s="152"/>
      <c r="E4" s="152"/>
      <c r="F4" s="152"/>
      <c r="G4" s="152"/>
    </row>
    <row r="5" spans="1:21" ht="36" customHeight="1" thickBot="1">
      <c r="A5" s="158" t="s">
        <v>2</v>
      </c>
      <c r="B5" s="159"/>
      <c r="C5" s="159"/>
      <c r="D5" s="159"/>
      <c r="E5" s="159"/>
      <c r="F5" s="159"/>
      <c r="G5" s="4"/>
      <c r="H5" s="31" t="s">
        <v>3</v>
      </c>
      <c r="I5" s="32">
        <f>A16</f>
        <v>44562</v>
      </c>
      <c r="J5" s="33">
        <f aca="true" t="shared" si="0" ref="J5:T5">DATE(YEAR(I5),MONTH(I5)+1,DAY(I5))</f>
        <v>44593</v>
      </c>
      <c r="K5" s="33">
        <f t="shared" si="0"/>
        <v>44621</v>
      </c>
      <c r="L5" s="33">
        <f t="shared" si="0"/>
        <v>44652</v>
      </c>
      <c r="M5" s="33">
        <f t="shared" si="0"/>
        <v>44682</v>
      </c>
      <c r="N5" s="33">
        <f t="shared" si="0"/>
        <v>44713</v>
      </c>
      <c r="O5" s="33">
        <f t="shared" si="0"/>
        <v>44743</v>
      </c>
      <c r="P5" s="33">
        <f t="shared" si="0"/>
        <v>44774</v>
      </c>
      <c r="Q5" s="33">
        <f t="shared" si="0"/>
        <v>44805</v>
      </c>
      <c r="R5" s="33">
        <f t="shared" si="0"/>
        <v>44835</v>
      </c>
      <c r="S5" s="33">
        <f t="shared" si="0"/>
        <v>44866</v>
      </c>
      <c r="T5" s="33">
        <f t="shared" si="0"/>
        <v>44896</v>
      </c>
      <c r="U5" s="34" t="s">
        <v>18</v>
      </c>
    </row>
    <row r="6" spans="1:21" ht="54.75" customHeight="1">
      <c r="A6" s="123"/>
      <c r="B6" s="124"/>
      <c r="C6" s="124"/>
      <c r="D6" s="125"/>
      <c r="E6" s="25" t="s">
        <v>24</v>
      </c>
      <c r="F6" s="26" t="s">
        <v>4</v>
      </c>
      <c r="G6" s="83" t="s">
        <v>31</v>
      </c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6" customFormat="1" ht="19.5" customHeight="1">
      <c r="A7" s="5">
        <v>1</v>
      </c>
      <c r="B7" s="118" t="s">
        <v>5</v>
      </c>
      <c r="C7" s="118"/>
      <c r="D7" s="119"/>
      <c r="E7" s="149">
        <v>6798.2</v>
      </c>
      <c r="F7" s="155">
        <v>0.96</v>
      </c>
      <c r="G7" s="84">
        <v>-137283.47</v>
      </c>
      <c r="H7" s="23">
        <f>G7</f>
        <v>-137283.47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</row>
    <row r="8" spans="1:21" s="6" customFormat="1" ht="19.5" customHeight="1">
      <c r="A8" s="5">
        <v>2</v>
      </c>
      <c r="B8" s="118" t="s">
        <v>6</v>
      </c>
      <c r="C8" s="118"/>
      <c r="D8" s="119"/>
      <c r="E8" s="150"/>
      <c r="F8" s="156"/>
      <c r="G8" s="85"/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0"/>
    </row>
    <row r="9" spans="1:21" s="6" customFormat="1" ht="19.5" customHeight="1">
      <c r="A9" s="8"/>
      <c r="B9" s="153" t="s">
        <v>7</v>
      </c>
      <c r="C9" s="153"/>
      <c r="D9" s="154"/>
      <c r="E9" s="150"/>
      <c r="F9" s="156"/>
      <c r="G9" s="85">
        <f>F7*D16*E7</f>
        <v>78315.264</v>
      </c>
      <c r="H9" s="38">
        <f>G9</f>
        <v>78315.264</v>
      </c>
      <c r="I9" s="132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4"/>
    </row>
    <row r="10" spans="1:21" s="6" customFormat="1" ht="19.5" customHeight="1">
      <c r="A10" s="8"/>
      <c r="B10" s="153" t="s">
        <v>8</v>
      </c>
      <c r="C10" s="153"/>
      <c r="D10" s="154"/>
      <c r="E10" s="150"/>
      <c r="F10" s="156"/>
      <c r="G10" s="85">
        <v>0</v>
      </c>
      <c r="H10" s="38">
        <f>SUM(I10:L10)</f>
        <v>0</v>
      </c>
      <c r="I10" s="132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4"/>
    </row>
    <row r="11" spans="1:21" s="6" customFormat="1" ht="19.5" customHeight="1">
      <c r="A11" s="5">
        <v>3</v>
      </c>
      <c r="B11" s="118" t="s">
        <v>9</v>
      </c>
      <c r="C11" s="118"/>
      <c r="D11" s="119"/>
      <c r="E11" s="150"/>
      <c r="F11" s="156"/>
      <c r="G11" s="85">
        <f>G18+G20+G24</f>
        <v>99999.99976096</v>
      </c>
      <c r="H11" s="38">
        <f>SUM(I11:T11)</f>
        <v>0</v>
      </c>
      <c r="I11" s="39">
        <f>SUM(I19:I37)</f>
        <v>0</v>
      </c>
      <c r="J11" s="39">
        <f>SUM(J19:J37)</f>
        <v>0</v>
      </c>
      <c r="K11" s="39">
        <f>SUM(K19:K37)</f>
        <v>0</v>
      </c>
      <c r="L11" s="39">
        <f>SUM(L19:L37)</f>
        <v>0</v>
      </c>
      <c r="M11" s="39">
        <f>SUM(M19:M37)</f>
        <v>0</v>
      </c>
      <c r="N11" s="39">
        <f>SUM(N19:N37)</f>
        <v>0</v>
      </c>
      <c r="O11" s="39">
        <f>SUM(O19:O37)</f>
        <v>0</v>
      </c>
      <c r="P11" s="39">
        <f>SUM(P19:P37)</f>
        <v>0</v>
      </c>
      <c r="Q11" s="39">
        <f>SUM(Q19:Q37)</f>
        <v>0</v>
      </c>
      <c r="R11" s="39">
        <f>SUM(R19:R37)</f>
        <v>0</v>
      </c>
      <c r="S11" s="39">
        <f>SUM(S19:S37)</f>
        <v>0</v>
      </c>
      <c r="T11" s="39">
        <f>SUM(T19:T37)</f>
        <v>0</v>
      </c>
      <c r="U11" s="40"/>
    </row>
    <row r="12" spans="1:21" s="6" customFormat="1" ht="19.5" customHeight="1" thickBot="1">
      <c r="A12" s="9">
        <v>4</v>
      </c>
      <c r="B12" s="126" t="s">
        <v>10</v>
      </c>
      <c r="C12" s="127"/>
      <c r="D12" s="127"/>
      <c r="E12" s="151"/>
      <c r="F12" s="157"/>
      <c r="G12" s="86">
        <f>G7+G9+G10-G11</f>
        <v>-158968.20576096</v>
      </c>
      <c r="H12" s="24">
        <f>H7+H9+H10-H11</f>
        <v>-58968.206000000006</v>
      </c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</row>
    <row r="13" spans="1:21" s="1" customFormat="1" ht="27" customHeight="1" thickBot="1">
      <c r="A13" s="114"/>
      <c r="B13" s="114"/>
      <c r="C13" s="114"/>
      <c r="D13" s="114"/>
      <c r="E13" s="114"/>
      <c r="F13" s="115"/>
      <c r="G13" s="11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1" customFormat="1" ht="54" customHeight="1" thickBot="1">
      <c r="A14" s="122" t="s">
        <v>11</v>
      </c>
      <c r="B14" s="122"/>
      <c r="C14" s="122"/>
      <c r="D14" s="122"/>
      <c r="E14" s="122"/>
      <c r="F14" s="139" t="s">
        <v>36</v>
      </c>
      <c r="G14" s="14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1" customFormat="1" ht="31.5" customHeight="1" thickBot="1">
      <c r="A15" s="135" t="s">
        <v>25</v>
      </c>
      <c r="B15" s="136"/>
      <c r="C15" s="16" t="s">
        <v>26</v>
      </c>
      <c r="D15" s="20" t="s">
        <v>12</v>
      </c>
      <c r="E15" s="14"/>
      <c r="F15" s="15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1" customFormat="1" ht="27" customHeight="1" thickBot="1">
      <c r="A16" s="137">
        <v>44562</v>
      </c>
      <c r="B16" s="138"/>
      <c r="C16" s="29">
        <v>44927</v>
      </c>
      <c r="D16" s="21">
        <f>ROUND(DAYS360(A16,C16)/30,0)</f>
        <v>12</v>
      </c>
      <c r="E16" s="14"/>
      <c r="F16" s="15"/>
      <c r="G16" s="15"/>
      <c r="H16" s="64"/>
      <c r="I16" s="129" t="s">
        <v>14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</row>
    <row r="17" spans="1:21" s="1" customFormat="1" ht="78" customHeight="1" thickBot="1">
      <c r="A17" s="17" t="s">
        <v>19</v>
      </c>
      <c r="B17" s="141" t="s">
        <v>17</v>
      </c>
      <c r="C17" s="143"/>
      <c r="D17" s="141" t="s">
        <v>18</v>
      </c>
      <c r="E17" s="142"/>
      <c r="F17" s="18" t="s">
        <v>15</v>
      </c>
      <c r="G17" s="19" t="s">
        <v>13</v>
      </c>
      <c r="H17" s="65" t="s">
        <v>3</v>
      </c>
      <c r="I17" s="73">
        <f>A16</f>
        <v>44562</v>
      </c>
      <c r="J17" s="33">
        <f aca="true" t="shared" si="1" ref="J17:T17">DATE(YEAR(I17),MONTH(I17)+1,DAY(I17))</f>
        <v>44593</v>
      </c>
      <c r="K17" s="33">
        <f t="shared" si="1"/>
        <v>44621</v>
      </c>
      <c r="L17" s="33">
        <f t="shared" si="1"/>
        <v>44652</v>
      </c>
      <c r="M17" s="33">
        <f t="shared" si="1"/>
        <v>44682</v>
      </c>
      <c r="N17" s="33">
        <f t="shared" si="1"/>
        <v>44713</v>
      </c>
      <c r="O17" s="33">
        <f t="shared" si="1"/>
        <v>44743</v>
      </c>
      <c r="P17" s="33">
        <f t="shared" si="1"/>
        <v>44774</v>
      </c>
      <c r="Q17" s="33">
        <f t="shared" si="1"/>
        <v>44805</v>
      </c>
      <c r="R17" s="33">
        <f t="shared" si="1"/>
        <v>44835</v>
      </c>
      <c r="S17" s="33">
        <f t="shared" si="1"/>
        <v>44866</v>
      </c>
      <c r="T17" s="33">
        <f t="shared" si="1"/>
        <v>44896</v>
      </c>
      <c r="U17" s="74" t="s">
        <v>18</v>
      </c>
    </row>
    <row r="18" spans="1:21" ht="18.75" customHeight="1">
      <c r="A18" s="79">
        <v>1</v>
      </c>
      <c r="B18" s="146" t="s">
        <v>30</v>
      </c>
      <c r="C18" s="146"/>
      <c r="D18" s="146"/>
      <c r="E18" s="146"/>
      <c r="F18" s="28">
        <v>0.3677444</v>
      </c>
      <c r="G18" s="87">
        <f>F18*E7*D16</f>
        <v>29999.999760960003</v>
      </c>
      <c r="H18" s="13">
        <f>SUM(H19)</f>
        <v>0</v>
      </c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18.75" customHeight="1">
      <c r="A19" s="80"/>
      <c r="B19" s="128"/>
      <c r="C19" s="128"/>
      <c r="D19" s="147"/>
      <c r="E19" s="147"/>
      <c r="F19" s="27"/>
      <c r="G19" s="88"/>
      <c r="H19" s="47">
        <f>SUM(I19:T19)</f>
        <v>0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18.75" customHeight="1">
      <c r="A20" s="80">
        <v>2</v>
      </c>
      <c r="B20" s="111" t="s">
        <v>16</v>
      </c>
      <c r="C20" s="111"/>
      <c r="D20" s="111"/>
      <c r="E20" s="111"/>
      <c r="F20" s="27">
        <f>G20/E7/$D$16</f>
        <v>0.15935590793641455</v>
      </c>
      <c r="G20" s="89">
        <v>13000</v>
      </c>
      <c r="H20" s="13">
        <f>SUM(H23)</f>
        <v>0</v>
      </c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61.5" customHeight="1">
      <c r="A21" s="80"/>
      <c r="B21" s="108" t="s">
        <v>32</v>
      </c>
      <c r="C21" s="108"/>
      <c r="D21" s="109" t="s">
        <v>51</v>
      </c>
      <c r="E21" s="110"/>
      <c r="F21" s="27"/>
      <c r="G21" s="89"/>
      <c r="H21" s="13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29.25" customHeight="1">
      <c r="A22" s="80"/>
      <c r="B22" s="108" t="s">
        <v>32</v>
      </c>
      <c r="C22" s="108"/>
      <c r="D22" s="109" t="s">
        <v>52</v>
      </c>
      <c r="E22" s="110"/>
      <c r="F22" s="27"/>
      <c r="G22" s="89"/>
      <c r="H22" s="13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60" customHeight="1">
      <c r="A23" s="80"/>
      <c r="B23" s="108" t="s">
        <v>32</v>
      </c>
      <c r="C23" s="108"/>
      <c r="D23" s="109" t="s">
        <v>50</v>
      </c>
      <c r="E23" s="110"/>
      <c r="F23" s="27"/>
      <c r="G23" s="90"/>
      <c r="H23" s="47">
        <f>SUM(I23:T23)</f>
        <v>0</v>
      </c>
      <c r="I23" s="44"/>
      <c r="J23" s="45"/>
      <c r="K23" s="45"/>
      <c r="L23" s="45"/>
      <c r="M23" s="48"/>
      <c r="N23" s="48"/>
      <c r="O23" s="48"/>
      <c r="P23" s="48"/>
      <c r="Q23" s="48"/>
      <c r="R23" s="48"/>
      <c r="S23" s="48"/>
      <c r="T23" s="48"/>
      <c r="U23" s="49"/>
    </row>
    <row r="24" spans="1:21" ht="18.75" customHeight="1">
      <c r="A24" s="80"/>
      <c r="B24" s="144" t="s">
        <v>29</v>
      </c>
      <c r="C24" s="145"/>
      <c r="D24" s="145"/>
      <c r="E24" s="145"/>
      <c r="F24" s="96"/>
      <c r="G24" s="90">
        <f>SUM(G26:G37)</f>
        <v>57000</v>
      </c>
      <c r="H24" s="13">
        <f>SUM(H25:H37)</f>
        <v>0</v>
      </c>
      <c r="I24" s="50"/>
      <c r="J24" s="48"/>
      <c r="K24" s="98"/>
      <c r="L24" s="48"/>
      <c r="M24" s="45"/>
      <c r="N24" s="45"/>
      <c r="O24" s="45"/>
      <c r="P24" s="45"/>
      <c r="Q24" s="45"/>
      <c r="R24" s="45"/>
      <c r="S24" s="45"/>
      <c r="T24" s="45"/>
      <c r="U24" s="46"/>
    </row>
    <row r="25" spans="1:21" ht="18.75" customHeight="1">
      <c r="A25" s="80">
        <v>3</v>
      </c>
      <c r="B25" s="121" t="s">
        <v>23</v>
      </c>
      <c r="C25" s="121"/>
      <c r="D25" s="121"/>
      <c r="E25" s="121"/>
      <c r="F25" s="27"/>
      <c r="G25" s="91"/>
      <c r="H25" s="47">
        <f aca="true" t="shared" si="2" ref="H25:H37">SUM(I25:T25)</f>
        <v>0</v>
      </c>
      <c r="I25" s="44"/>
      <c r="J25" s="45"/>
      <c r="K25" s="45"/>
      <c r="L25" s="45"/>
      <c r="M25" s="51"/>
      <c r="N25" s="51"/>
      <c r="O25" s="51"/>
      <c r="P25" s="51"/>
      <c r="Q25" s="51"/>
      <c r="R25" s="51"/>
      <c r="S25" s="51"/>
      <c r="T25" s="51"/>
      <c r="U25" s="52"/>
    </row>
    <row r="26" spans="1:21" ht="18.75" customHeight="1">
      <c r="A26" s="80">
        <v>4</v>
      </c>
      <c r="B26" s="111" t="s">
        <v>27</v>
      </c>
      <c r="C26" s="111"/>
      <c r="D26" s="111"/>
      <c r="E26" s="111"/>
      <c r="F26" s="27"/>
      <c r="G26" s="92"/>
      <c r="H26" s="47">
        <f t="shared" si="2"/>
        <v>0</v>
      </c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</row>
    <row r="27" spans="1:21" ht="18.75" customHeight="1">
      <c r="A27" s="80"/>
      <c r="B27" s="105" t="s">
        <v>41</v>
      </c>
      <c r="C27" s="160"/>
      <c r="D27" s="99" t="s">
        <v>34</v>
      </c>
      <c r="E27" s="100"/>
      <c r="F27" s="27">
        <f>SUM(G27/D16/E7)</f>
        <v>0.24516293528679162</v>
      </c>
      <c r="G27" s="92">
        <v>20000</v>
      </c>
      <c r="H27" s="47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1:21" ht="110.25" customHeight="1">
      <c r="A28" s="80"/>
      <c r="B28" s="166" t="s">
        <v>44</v>
      </c>
      <c r="C28" s="167"/>
      <c r="D28" s="99" t="s">
        <v>45</v>
      </c>
      <c r="E28" s="100"/>
      <c r="F28" s="27"/>
      <c r="G28" s="92">
        <v>5000</v>
      </c>
      <c r="H28" s="47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</row>
    <row r="29" spans="1:21" ht="58.5" customHeight="1">
      <c r="A29" s="80"/>
      <c r="B29" s="108" t="s">
        <v>42</v>
      </c>
      <c r="C29" s="108"/>
      <c r="D29" s="165" t="s">
        <v>43</v>
      </c>
      <c r="E29" s="165"/>
      <c r="F29" s="27">
        <f>SUM(G29/D16/E7)</f>
        <v>0.1838722014650937</v>
      </c>
      <c r="G29" s="92">
        <v>15000</v>
      </c>
      <c r="H29" s="47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</row>
    <row r="30" spans="1:21" ht="18.75" customHeight="1">
      <c r="A30" s="80">
        <v>5</v>
      </c>
      <c r="B30" s="120" t="s">
        <v>28</v>
      </c>
      <c r="C30" s="120"/>
      <c r="D30" s="120"/>
      <c r="E30" s="120"/>
      <c r="F30" s="27"/>
      <c r="G30" s="93"/>
      <c r="H30" s="47">
        <f t="shared" si="2"/>
        <v>0</v>
      </c>
      <c r="I30" s="50"/>
      <c r="J30" s="48"/>
      <c r="K30" s="48"/>
      <c r="L30" s="48"/>
      <c r="M30" s="56"/>
      <c r="N30" s="56"/>
      <c r="O30" s="56"/>
      <c r="P30" s="56"/>
      <c r="Q30" s="56"/>
      <c r="R30" s="56"/>
      <c r="S30" s="56"/>
      <c r="T30" s="56"/>
      <c r="U30" s="57"/>
    </row>
    <row r="31" spans="1:21" ht="18.75" customHeight="1">
      <c r="A31" s="80">
        <v>6</v>
      </c>
      <c r="B31" s="161" t="s">
        <v>0</v>
      </c>
      <c r="C31" s="161"/>
      <c r="D31" s="161"/>
      <c r="E31" s="161"/>
      <c r="F31" s="27"/>
      <c r="G31" s="94"/>
      <c r="H31" s="47">
        <f t="shared" si="2"/>
        <v>0</v>
      </c>
      <c r="I31" s="50"/>
      <c r="J31" s="48"/>
      <c r="K31" s="48"/>
      <c r="L31" s="48"/>
      <c r="M31" s="56"/>
      <c r="N31" s="56"/>
      <c r="O31" s="56"/>
      <c r="P31" s="56"/>
      <c r="Q31" s="56"/>
      <c r="R31" s="56"/>
      <c r="S31" s="56"/>
      <c r="T31" s="56"/>
      <c r="U31" s="57"/>
    </row>
    <row r="32" spans="1:21" ht="46.5" customHeight="1">
      <c r="A32" s="80"/>
      <c r="B32" s="101" t="s">
        <v>46</v>
      </c>
      <c r="C32" s="102"/>
      <c r="D32" s="103" t="s">
        <v>47</v>
      </c>
      <c r="E32" s="104"/>
      <c r="F32" s="27"/>
      <c r="G32" s="94">
        <v>8500</v>
      </c>
      <c r="H32" s="47"/>
      <c r="I32" s="50"/>
      <c r="J32" s="48"/>
      <c r="K32" s="48"/>
      <c r="L32" s="48"/>
      <c r="M32" s="56"/>
      <c r="N32" s="56"/>
      <c r="O32" s="56"/>
      <c r="P32" s="56"/>
      <c r="Q32" s="56"/>
      <c r="R32" s="56"/>
      <c r="S32" s="56"/>
      <c r="T32" s="56"/>
      <c r="U32" s="57"/>
    </row>
    <row r="33" spans="1:21" ht="18.75" customHeight="1">
      <c r="A33" s="80">
        <v>7</v>
      </c>
      <c r="B33" s="111" t="s">
        <v>20</v>
      </c>
      <c r="C33" s="111"/>
      <c r="D33" s="111"/>
      <c r="E33" s="111"/>
      <c r="F33" s="27"/>
      <c r="G33" s="88"/>
      <c r="H33" s="47">
        <f t="shared" si="2"/>
        <v>0</v>
      </c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</row>
    <row r="34" spans="1:21" ht="30.75" customHeight="1">
      <c r="A34" s="80"/>
      <c r="B34" s="105" t="s">
        <v>48</v>
      </c>
      <c r="C34" s="106"/>
      <c r="D34" s="99" t="s">
        <v>49</v>
      </c>
      <c r="E34" s="100"/>
      <c r="F34" s="27"/>
      <c r="G34" s="88">
        <v>3500</v>
      </c>
      <c r="H34" s="47"/>
      <c r="I34" s="58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</row>
    <row r="35" spans="1:21" ht="18.75" customHeight="1">
      <c r="A35" s="80" t="s">
        <v>40</v>
      </c>
      <c r="B35" s="111" t="s">
        <v>21</v>
      </c>
      <c r="C35" s="111"/>
      <c r="D35" s="111"/>
      <c r="E35" s="111"/>
      <c r="F35" s="27"/>
      <c r="G35" s="88"/>
      <c r="H35" s="47">
        <f t="shared" si="2"/>
        <v>0</v>
      </c>
      <c r="I35" s="58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</row>
    <row r="36" spans="1:21" ht="18.75" customHeight="1">
      <c r="A36" s="80">
        <v>9</v>
      </c>
      <c r="B36" s="111" t="s">
        <v>22</v>
      </c>
      <c r="C36" s="111"/>
      <c r="D36" s="111"/>
      <c r="E36" s="111"/>
      <c r="F36" s="27"/>
      <c r="G36" s="95"/>
      <c r="H36" s="47">
        <f t="shared" si="2"/>
        <v>0</v>
      </c>
      <c r="I36" s="58"/>
      <c r="J36" s="59"/>
      <c r="K36" s="59"/>
      <c r="L36" s="59"/>
      <c r="M36" s="61"/>
      <c r="N36" s="61"/>
      <c r="O36" s="61"/>
      <c r="P36" s="61"/>
      <c r="Q36" s="61"/>
      <c r="R36" s="61"/>
      <c r="S36" s="61"/>
      <c r="T36" s="61"/>
      <c r="U36" s="62"/>
    </row>
    <row r="37" spans="1:21" ht="30.75" customHeight="1" thickBot="1">
      <c r="A37" s="81"/>
      <c r="B37" s="162" t="s">
        <v>37</v>
      </c>
      <c r="C37" s="162"/>
      <c r="D37" s="163"/>
      <c r="E37" s="164"/>
      <c r="F37" s="82"/>
      <c r="G37" s="97">
        <v>5000</v>
      </c>
      <c r="H37" s="63">
        <f t="shared" si="2"/>
        <v>0</v>
      </c>
      <c r="I37" s="75"/>
      <c r="J37" s="76"/>
      <c r="K37" s="76"/>
      <c r="L37" s="76"/>
      <c r="M37" s="77"/>
      <c r="N37" s="77"/>
      <c r="O37" s="77"/>
      <c r="P37" s="77"/>
      <c r="Q37" s="77"/>
      <c r="R37" s="77"/>
      <c r="S37" s="77"/>
      <c r="T37" s="77"/>
      <c r="U37" s="78"/>
    </row>
    <row r="38" spans="8:30" ht="15.75"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9"/>
      <c r="W38" s="69"/>
      <c r="X38" s="69"/>
      <c r="Y38" s="69"/>
      <c r="Z38" s="69"/>
      <c r="AA38" s="69"/>
      <c r="AB38" s="69"/>
      <c r="AC38" s="69"/>
      <c r="AD38" s="69"/>
    </row>
    <row r="39" spans="2:30" s="12" customFormat="1" ht="37.5" customHeight="1">
      <c r="B39" s="168" t="s">
        <v>38</v>
      </c>
      <c r="C39" s="169"/>
      <c r="D39" s="169"/>
      <c r="E39" s="170"/>
      <c r="F39" s="170"/>
      <c r="G39" s="170"/>
      <c r="H39" s="66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  <c r="V39" s="72"/>
      <c r="W39" s="72"/>
      <c r="X39" s="72"/>
      <c r="Y39" s="72"/>
      <c r="Z39" s="72"/>
      <c r="AA39" s="72"/>
      <c r="AB39" s="72"/>
      <c r="AC39" s="72"/>
      <c r="AD39" s="72"/>
    </row>
    <row r="40" spans="8:30" ht="15.75">
      <c r="H40" s="66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69"/>
      <c r="W40" s="69"/>
      <c r="X40" s="69"/>
      <c r="Y40" s="69"/>
      <c r="Z40" s="69"/>
      <c r="AA40" s="69"/>
      <c r="AB40" s="69"/>
      <c r="AC40" s="69"/>
      <c r="AD40" s="69"/>
    </row>
    <row r="41" spans="1:30" ht="14.25">
      <c r="A41" s="3"/>
      <c r="B41" s="2"/>
      <c r="C41" s="2"/>
      <c r="D41" s="2"/>
      <c r="E41" s="2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1:30" ht="51.75" customHeight="1">
      <c r="A42" s="112" t="s">
        <v>39</v>
      </c>
      <c r="B42" s="112"/>
      <c r="C42" s="112"/>
      <c r="D42" s="112"/>
      <c r="E42" s="112"/>
      <c r="F42" s="112"/>
      <c r="G42" s="112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1:30" ht="15">
      <c r="A43" s="113"/>
      <c r="B43" s="113"/>
      <c r="C43" s="113"/>
      <c r="D43" s="113"/>
      <c r="E43" s="113"/>
      <c r="F43" s="113"/>
      <c r="G43" s="113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1:7" ht="15">
      <c r="A44" s="113"/>
      <c r="B44" s="113"/>
      <c r="C44" s="113"/>
      <c r="D44" s="113"/>
      <c r="E44" s="113"/>
      <c r="F44" s="113"/>
      <c r="G44" s="113"/>
    </row>
    <row r="45" spans="1:7" ht="15">
      <c r="A45" s="171"/>
      <c r="B45" s="171"/>
      <c r="C45" s="171"/>
      <c r="D45" s="171"/>
      <c r="E45" s="171"/>
      <c r="F45" s="171"/>
      <c r="G45" s="171"/>
    </row>
    <row r="46" spans="1:7" ht="56.25" customHeight="1" hidden="1">
      <c r="A46" s="158"/>
      <c r="B46" s="159"/>
      <c r="C46" s="159"/>
      <c r="D46" s="159"/>
      <c r="E46" s="159"/>
      <c r="F46" s="159"/>
      <c r="G46" s="4"/>
    </row>
    <row r="47" spans="1:7" ht="15" customHeight="1">
      <c r="A47" s="107"/>
      <c r="B47" s="107"/>
      <c r="C47" s="107"/>
      <c r="D47" s="107"/>
      <c r="E47" s="107"/>
      <c r="F47" s="107"/>
      <c r="G47" s="107"/>
    </row>
  </sheetData>
  <sheetProtection/>
  <mergeCells count="63">
    <mergeCell ref="B29:C29"/>
    <mergeCell ref="D29:E29"/>
    <mergeCell ref="B28:C28"/>
    <mergeCell ref="B39:G39"/>
    <mergeCell ref="A46:F46"/>
    <mergeCell ref="A44:G44"/>
    <mergeCell ref="A45:G45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F14:G14"/>
    <mergeCell ref="D17:E17"/>
    <mergeCell ref="B17:C17"/>
    <mergeCell ref="B24:E24"/>
    <mergeCell ref="B18:E18"/>
    <mergeCell ref="D19:E19"/>
    <mergeCell ref="A6:D6"/>
    <mergeCell ref="B7:D7"/>
    <mergeCell ref="B12:D12"/>
    <mergeCell ref="B19:C19"/>
    <mergeCell ref="I16:U16"/>
    <mergeCell ref="I9:U9"/>
    <mergeCell ref="I10:U10"/>
    <mergeCell ref="A15:B15"/>
    <mergeCell ref="A16:B16"/>
    <mergeCell ref="I7:U7"/>
    <mergeCell ref="A13:G13"/>
    <mergeCell ref="I12:U12"/>
    <mergeCell ref="B11:D11"/>
    <mergeCell ref="B23:C23"/>
    <mergeCell ref="D23:E23"/>
    <mergeCell ref="B30:E30"/>
    <mergeCell ref="B26:E26"/>
    <mergeCell ref="B20:E20"/>
    <mergeCell ref="B25:E25"/>
    <mergeCell ref="A14:E14"/>
    <mergeCell ref="B21:C21"/>
    <mergeCell ref="D21:E21"/>
    <mergeCell ref="B22:C22"/>
    <mergeCell ref="D22:E22"/>
    <mergeCell ref="B36:E36"/>
    <mergeCell ref="A42:G42"/>
    <mergeCell ref="B27:C27"/>
    <mergeCell ref="D27:E27"/>
    <mergeCell ref="B31:E31"/>
    <mergeCell ref="B37:C37"/>
    <mergeCell ref="D28:E28"/>
    <mergeCell ref="B32:C32"/>
    <mergeCell ref="D32:E32"/>
    <mergeCell ref="B34:C34"/>
    <mergeCell ref="D34:E34"/>
    <mergeCell ref="A47:G47"/>
    <mergeCell ref="A43:G43"/>
    <mergeCell ref="B33:E33"/>
    <mergeCell ref="D37:E37"/>
    <mergeCell ref="B35:E35"/>
  </mergeCells>
  <printOptions/>
  <pageMargins left="0.6692913385826772" right="0.1968503937007874" top="0.2755905511811024" bottom="0.2362204724409449" header="0.1968503937007874" footer="0.1968503937007874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2022-05-17T14:16:51Z</cp:lastPrinted>
  <dcterms:created xsi:type="dcterms:W3CDTF">2018-01-29T11:06:20Z</dcterms:created>
  <dcterms:modified xsi:type="dcterms:W3CDTF">2022-05-17T14:17:44Z</dcterms:modified>
  <cp:category/>
  <cp:version/>
  <cp:contentType/>
  <cp:contentStatus/>
</cp:coreProperties>
</file>